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Annualized Chg_ Coll thru Mar15" sheetId="1" r:id="rId1"/>
  </sheets>
  <definedNames>
    <definedName name="_xlnm.Print_Area" localSheetId="0">'Annualized Chg_ Coll thru Mar15'!$A$1:$K$37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26" i="1" s="1"/>
  <c r="G31" i="1"/>
  <c r="D31" i="1"/>
  <c r="E17" i="1" s="1"/>
  <c r="C31" i="1"/>
  <c r="K29" i="1"/>
  <c r="J29" i="1"/>
  <c r="I29" i="1"/>
  <c r="F29" i="1"/>
  <c r="E29" i="1"/>
  <c r="K28" i="1"/>
  <c r="J28" i="1"/>
  <c r="F28" i="1"/>
  <c r="E28" i="1"/>
  <c r="K27" i="1"/>
  <c r="J27" i="1"/>
  <c r="F27" i="1"/>
  <c r="E27" i="1"/>
  <c r="K26" i="1"/>
  <c r="J26" i="1"/>
  <c r="F26" i="1"/>
  <c r="E26" i="1"/>
  <c r="K25" i="1"/>
  <c r="J25" i="1"/>
  <c r="I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I21" i="1"/>
  <c r="F21" i="1"/>
  <c r="E21" i="1"/>
  <c r="K20" i="1"/>
  <c r="J20" i="1"/>
  <c r="F20" i="1"/>
  <c r="E20" i="1"/>
  <c r="K19" i="1"/>
  <c r="J19" i="1"/>
  <c r="G19" i="1"/>
  <c r="F19" i="1"/>
  <c r="E19" i="1"/>
  <c r="K18" i="1"/>
  <c r="J18" i="1"/>
  <c r="F18" i="1"/>
  <c r="E18" i="1"/>
  <c r="K17" i="1"/>
  <c r="J17" i="1"/>
  <c r="I17" i="1"/>
  <c r="F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I13" i="1"/>
  <c r="F13" i="1"/>
  <c r="K12" i="1"/>
  <c r="K31" i="1" s="1"/>
  <c r="J12" i="1"/>
  <c r="F12" i="1"/>
  <c r="F31" i="1" s="1"/>
  <c r="E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K11" i="1"/>
  <c r="J11" i="1"/>
  <c r="F11" i="1"/>
  <c r="E11" i="1"/>
  <c r="I12" i="1" l="1"/>
  <c r="I16" i="1"/>
  <c r="I20" i="1"/>
  <c r="I24" i="1"/>
  <c r="I28" i="1"/>
  <c r="J31" i="1"/>
  <c r="I11" i="1"/>
  <c r="I31" i="1" s="1"/>
  <c r="I15" i="1"/>
  <c r="I19" i="1"/>
  <c r="I23" i="1"/>
  <c r="I27" i="1"/>
  <c r="D33" i="1"/>
  <c r="J33" i="1" s="1"/>
  <c r="E13" i="1"/>
  <c r="E31" i="1" s="1"/>
  <c r="I14" i="1"/>
  <c r="I18" i="1"/>
  <c r="H33" i="1"/>
  <c r="I22" i="1"/>
</calcChain>
</file>

<file path=xl/sharedStrings.xml><?xml version="1.0" encoding="utf-8"?>
<sst xmlns="http://schemas.openxmlformats.org/spreadsheetml/2006/main" count="45" uniqueCount="39">
  <si>
    <t>EXHIBIT B</t>
  </si>
  <si>
    <t xml:space="preserve">                        Net Collections and Gross Charges</t>
  </si>
  <si>
    <t xml:space="preserve">                                YTD 2014-2015 Fiscal Year</t>
  </si>
  <si>
    <t xml:space="preserve">                              For MSRDP General and HHS</t>
  </si>
  <si>
    <t xml:space="preserve">            Through March 31, 2015</t>
  </si>
  <si>
    <t>Actual</t>
  </si>
  <si>
    <t>Actual Net Collections</t>
  </si>
  <si>
    <t>Percentage</t>
  </si>
  <si>
    <t>Net Collections</t>
  </si>
  <si>
    <t>Actual Gross Charges</t>
  </si>
  <si>
    <t>GCR</t>
  </si>
  <si>
    <t>Gross Charges</t>
  </si>
  <si>
    <t>Total Net Collections for FY 2014</t>
  </si>
  <si>
    <t>YTD Total for FY 2015</t>
  </si>
  <si>
    <t xml:space="preserve">2015 Annualized </t>
  </si>
  <si>
    <t>Total Charges for FY 2014</t>
  </si>
  <si>
    <t>Anesthesiology</t>
  </si>
  <si>
    <t>CV Surgery</t>
  </si>
  <si>
    <t>Dermatology</t>
  </si>
  <si>
    <t>Diagnostic Imaging</t>
  </si>
  <si>
    <t>Emergency Medicine</t>
  </si>
  <si>
    <t>Family Medicine</t>
  </si>
  <si>
    <t>Family Medicine - Bayshore</t>
  </si>
  <si>
    <t>Family Medicine - BFGP</t>
  </si>
  <si>
    <t>Internal Medicine</t>
  </si>
  <si>
    <t>AHFP</t>
  </si>
  <si>
    <t>EP Heart</t>
  </si>
  <si>
    <t>Neurology</t>
  </si>
  <si>
    <t>Ob/Gyn</t>
  </si>
  <si>
    <t>Orthopaedic Surgery</t>
  </si>
  <si>
    <t>Otorhinolaryngology</t>
  </si>
  <si>
    <t>Pediatric Surgery</t>
  </si>
  <si>
    <t>Pediatrics</t>
  </si>
  <si>
    <t xml:space="preserve"> </t>
  </si>
  <si>
    <t>Psychiatry</t>
  </si>
  <si>
    <t>Surgery</t>
  </si>
  <si>
    <t>Total</t>
  </si>
  <si>
    <t>Annualized Total for 2014-2015 Fiscal Year</t>
  </si>
  <si>
    <t>GCR = Gross Collection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</si>
</sst>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;[Red]\-General_)"/>
    <numFmt numFmtId="165" formatCode="_(* #,##0_);_(* \(#,##0\);_(* &quot;-&quot;??_);_(@_)"/>
    <numFmt numFmtId="166" formatCode="0.00%;[Red]\-0.00%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4" fillId="0" borderId="0" xfId="0" applyNumberFormat="1" applyFont="1" applyAlignment="1" applyProtection="1">
      <alignment horizontal="right"/>
    </xf>
    <xf numFmtId="164" fontId="5" fillId="0" borderId="0" xfId="0" applyNumberFormat="1" applyFont="1" applyProtection="1"/>
    <xf numFmtId="38" fontId="3" fillId="0" borderId="0" xfId="0" applyNumberFormat="1" applyFont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5" fillId="0" borderId="1" xfId="0" applyNumberFormat="1" applyFont="1" applyBorder="1" applyAlignment="1" applyProtection="1">
      <alignment horizontal="right"/>
    </xf>
    <xf numFmtId="0" fontId="0" fillId="0" borderId="1" xfId="0" applyBorder="1"/>
    <xf numFmtId="0" fontId="6" fillId="0" borderId="0" xfId="0" applyFont="1"/>
    <xf numFmtId="0" fontId="6" fillId="0" borderId="0" xfId="0" applyFont="1" applyFill="1"/>
    <xf numFmtId="0" fontId="0" fillId="0" borderId="2" xfId="0" applyBorder="1"/>
    <xf numFmtId="164" fontId="5" fillId="0" borderId="3" xfId="0" applyNumberFormat="1" applyFont="1" applyBorder="1" applyAlignment="1" applyProtection="1">
      <alignment horizontal="center"/>
    </xf>
    <xf numFmtId="164" fontId="5" fillId="2" borderId="3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right"/>
    </xf>
    <xf numFmtId="164" fontId="5" fillId="2" borderId="1" xfId="0" applyNumberFormat="1" applyFont="1" applyFill="1" applyBorder="1" applyAlignment="1" applyProtection="1">
      <alignment horizontal="right"/>
    </xf>
    <xf numFmtId="0" fontId="6" fillId="0" borderId="1" xfId="0" applyFont="1" applyFill="1" applyBorder="1"/>
    <xf numFmtId="0" fontId="6" fillId="0" borderId="5" xfId="0" applyFont="1" applyBorder="1"/>
    <xf numFmtId="164" fontId="5" fillId="0" borderId="0" xfId="0" applyNumberFormat="1" applyFont="1" applyAlignment="1" applyProtection="1">
      <alignment horizontal="right"/>
    </xf>
    <xf numFmtId="165" fontId="5" fillId="0" borderId="0" xfId="1" applyNumberFormat="1" applyFont="1" applyFill="1" applyProtection="1"/>
    <xf numFmtId="38" fontId="5" fillId="2" borderId="0" xfId="0" applyNumberFormat="1" applyFont="1" applyFill="1" applyProtection="1"/>
    <xf numFmtId="10" fontId="5" fillId="0" borderId="0" xfId="1" applyNumberFormat="1" applyFont="1" applyFill="1" applyProtection="1"/>
    <xf numFmtId="165" fontId="5" fillId="2" borderId="0" xfId="1" applyNumberFormat="1" applyFont="1" applyFill="1" applyAlignment="1" applyProtection="1">
      <alignment horizontal="center"/>
    </xf>
    <xf numFmtId="165" fontId="5" fillId="0" borderId="0" xfId="1" applyNumberFormat="1" applyFont="1" applyFill="1" applyAlignment="1" applyProtection="1">
      <alignment horizontal="center"/>
    </xf>
    <xf numFmtId="10" fontId="6" fillId="0" borderId="0" xfId="0" applyNumberFormat="1" applyFont="1" applyFill="1"/>
    <xf numFmtId="10" fontId="6" fillId="0" borderId="0" xfId="0" applyNumberFormat="1" applyFont="1"/>
    <xf numFmtId="165" fontId="5" fillId="0" borderId="0" xfId="1" applyNumberFormat="1" applyFont="1" applyFill="1" applyAlignment="1" applyProtection="1">
      <alignment horizontal="right"/>
    </xf>
    <xf numFmtId="165" fontId="5" fillId="2" borderId="0" xfId="1" applyNumberFormat="1" applyFont="1" applyFill="1" applyAlignment="1" applyProtection="1">
      <alignment horizontal="right"/>
    </xf>
    <xf numFmtId="166" fontId="5" fillId="0" borderId="0" xfId="0" applyNumberFormat="1" applyFont="1" applyFill="1" applyProtection="1"/>
    <xf numFmtId="38" fontId="5" fillId="0" borderId="0" xfId="0" applyNumberFormat="1" applyFont="1" applyProtection="1"/>
    <xf numFmtId="10" fontId="5" fillId="0" borderId="0" xfId="0" applyNumberFormat="1" applyFont="1" applyAlignment="1" applyProtection="1">
      <alignment horizontal="center"/>
    </xf>
    <xf numFmtId="9" fontId="5" fillId="0" borderId="0" xfId="0" applyNumberFormat="1" applyFont="1" applyProtection="1"/>
    <xf numFmtId="165" fontId="5" fillId="0" borderId="0" xfId="0" applyNumberFormat="1" applyFont="1" applyProtection="1"/>
    <xf numFmtId="37" fontId="5" fillId="0" borderId="0" xfId="0" applyNumberFormat="1" applyFont="1" applyProtection="1"/>
    <xf numFmtId="0" fontId="7" fillId="0" borderId="0" xfId="0" applyFont="1"/>
    <xf numFmtId="3" fontId="7" fillId="0" borderId="0" xfId="0" applyNumberFormat="1" applyFont="1"/>
    <xf numFmtId="10" fontId="7" fillId="0" borderId="0" xfId="0" applyNumberFormat="1" applyFont="1"/>
    <xf numFmtId="164" fontId="3" fillId="0" borderId="0" xfId="0" applyNumberFormat="1" applyFont="1" applyAlignment="1" applyProtection="1">
      <alignment horizontal="left"/>
    </xf>
    <xf numFmtId="38" fontId="3" fillId="0" borderId="0" xfId="0" applyNumberFormat="1" applyFont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/>
  </sheetViews>
  <sheetFormatPr defaultRowHeight="12.75" x14ac:dyDescent="0.2"/>
  <cols>
    <col min="1" max="1" width="4.5703125" bestFit="1" customWidth="1"/>
    <col min="2" max="2" width="43.85546875" customWidth="1"/>
    <col min="3" max="3" width="30.42578125" bestFit="1" customWidth="1"/>
    <col min="4" max="4" width="21.85546875" bestFit="1" customWidth="1"/>
    <col min="5" max="5" width="11.85546875" bestFit="1" customWidth="1"/>
    <col min="6" max="6" width="15.85546875" bestFit="1" customWidth="1"/>
    <col min="7" max="7" width="30.42578125" bestFit="1" customWidth="1"/>
    <col min="8" max="8" width="22.140625" bestFit="1" customWidth="1"/>
    <col min="9" max="9" width="12.42578125" customWidth="1"/>
    <col min="10" max="10" width="10.140625" customWidth="1"/>
    <col min="11" max="11" width="19" bestFit="1" customWidth="1"/>
  </cols>
  <sheetData>
    <row r="1" spans="1:11" ht="18.75" x14ac:dyDescent="0.3">
      <c r="E1" s="1" t="s">
        <v>0</v>
      </c>
      <c r="F1" s="1"/>
      <c r="G1" s="1"/>
    </row>
    <row r="3" spans="1:11" ht="15" x14ac:dyDescent="0.25">
      <c r="D3" s="38" t="s">
        <v>1</v>
      </c>
      <c r="E3" s="38"/>
      <c r="F3" s="38"/>
      <c r="G3" s="38"/>
      <c r="H3" s="38"/>
      <c r="I3" s="38"/>
      <c r="J3" s="38"/>
    </row>
    <row r="4" spans="1:11" ht="15" x14ac:dyDescent="0.25">
      <c r="D4" s="39" t="s">
        <v>2</v>
      </c>
      <c r="E4" s="39"/>
      <c r="F4" s="39"/>
      <c r="G4" s="39"/>
      <c r="H4" s="39"/>
      <c r="I4" s="39"/>
      <c r="J4" s="39"/>
    </row>
    <row r="5" spans="1:11" ht="15" x14ac:dyDescent="0.25">
      <c r="A5" s="2"/>
      <c r="B5" s="3"/>
      <c r="C5" s="3"/>
      <c r="D5" s="39" t="s">
        <v>3</v>
      </c>
      <c r="E5" s="39"/>
      <c r="F5" s="39"/>
      <c r="G5" s="39"/>
      <c r="H5" s="39"/>
      <c r="I5" s="39"/>
      <c r="J5" s="39"/>
    </row>
    <row r="6" spans="1:11" ht="15" x14ac:dyDescent="0.25">
      <c r="A6" s="2"/>
      <c r="B6" s="3"/>
      <c r="C6" s="3"/>
      <c r="D6" s="4"/>
      <c r="E6" s="4" t="s">
        <v>4</v>
      </c>
      <c r="F6" s="4"/>
      <c r="G6" s="4"/>
      <c r="H6" s="4"/>
      <c r="I6" s="4"/>
      <c r="J6" s="4"/>
    </row>
    <row r="7" spans="1:11" ht="14.25" x14ac:dyDescent="0.2">
      <c r="A7" s="5"/>
      <c r="B7" s="6"/>
      <c r="C7" s="6"/>
      <c r="D7" s="7"/>
      <c r="E7" s="7"/>
      <c r="F7" s="7"/>
      <c r="G7" s="7"/>
      <c r="H7" s="7"/>
      <c r="I7" s="7"/>
      <c r="J7" s="7"/>
    </row>
    <row r="8" spans="1:11" ht="14.25" x14ac:dyDescent="0.2">
      <c r="A8" s="8"/>
      <c r="B8" s="8"/>
      <c r="C8" s="8"/>
      <c r="D8" s="8"/>
      <c r="E8" s="8"/>
      <c r="F8" s="8"/>
      <c r="G8" s="8"/>
      <c r="H8" s="9"/>
      <c r="I8" s="9"/>
      <c r="J8" s="8"/>
      <c r="K8" s="10"/>
    </row>
    <row r="9" spans="1:11" ht="14.25" x14ac:dyDescent="0.2">
      <c r="A9" s="8"/>
      <c r="B9" s="8"/>
      <c r="C9" s="11" t="s">
        <v>5</v>
      </c>
      <c r="D9" s="12" t="s">
        <v>6</v>
      </c>
      <c r="E9" s="11" t="s">
        <v>7</v>
      </c>
      <c r="F9" s="13" t="s">
        <v>8</v>
      </c>
      <c r="G9" s="11" t="s">
        <v>5</v>
      </c>
      <c r="H9" s="12" t="s">
        <v>9</v>
      </c>
      <c r="I9" s="14" t="s">
        <v>7</v>
      </c>
      <c r="J9" s="14" t="s">
        <v>10</v>
      </c>
      <c r="K9" s="13" t="s">
        <v>11</v>
      </c>
    </row>
    <row r="10" spans="1:11" ht="14.25" x14ac:dyDescent="0.2">
      <c r="A10" s="8"/>
      <c r="B10" s="8"/>
      <c r="C10" s="15" t="s">
        <v>12</v>
      </c>
      <c r="D10" s="16" t="s">
        <v>13</v>
      </c>
      <c r="E10" s="6"/>
      <c r="F10" s="13" t="s">
        <v>14</v>
      </c>
      <c r="G10" s="15" t="s">
        <v>15</v>
      </c>
      <c r="H10" s="16" t="s">
        <v>13</v>
      </c>
      <c r="I10" s="17"/>
      <c r="J10" s="18"/>
      <c r="K10" s="13" t="s">
        <v>14</v>
      </c>
    </row>
    <row r="11" spans="1:11" ht="14.25" x14ac:dyDescent="0.2">
      <c r="A11" s="19">
        <v>1</v>
      </c>
      <c r="B11" s="3" t="s">
        <v>16</v>
      </c>
      <c r="C11" s="20">
        <v>26975523</v>
      </c>
      <c r="D11" s="21">
        <v>15794934.760000002</v>
      </c>
      <c r="E11" s="22">
        <f>D11/$D$31</f>
        <v>0.10525157972773497</v>
      </c>
      <c r="F11" s="23">
        <f>D11*12/7</f>
        <v>27077031.017142858</v>
      </c>
      <c r="G11" s="24">
        <v>92260257</v>
      </c>
      <c r="H11" s="23">
        <v>57204822.899999999</v>
      </c>
      <c r="I11" s="25">
        <f>H11/$H$31</f>
        <v>8.5784318969310019E-2</v>
      </c>
      <c r="J11" s="26">
        <f>D11/H11</f>
        <v>0.27611194230268304</v>
      </c>
      <c r="K11" s="23">
        <f t="shared" ref="K11:K29" si="0">H11*12/7</f>
        <v>98065410.685714275</v>
      </c>
    </row>
    <row r="12" spans="1:11" ht="14.25" x14ac:dyDescent="0.2">
      <c r="A12" s="19">
        <f>A11+1</f>
        <v>2</v>
      </c>
      <c r="B12" s="3" t="s">
        <v>17</v>
      </c>
      <c r="C12" s="20">
        <v>6445643</v>
      </c>
      <c r="D12" s="21">
        <v>4000627.18</v>
      </c>
      <c r="E12" s="22">
        <f t="shared" ref="E12:E29" si="1">D12/$D$31</f>
        <v>2.6658693878436349E-2</v>
      </c>
      <c r="F12" s="23">
        <f t="shared" ref="F12:F29" si="2">D12*12/7</f>
        <v>6858218.0228571435</v>
      </c>
      <c r="G12" s="24">
        <v>30235388</v>
      </c>
      <c r="H12" s="23">
        <v>22788231</v>
      </c>
      <c r="I12" s="25">
        <f t="shared" ref="I12:I29" si="3">H12/$H$31</f>
        <v>3.4173217881779662E-2</v>
      </c>
      <c r="J12" s="26">
        <f t="shared" ref="J12:J29" si="4">D12/H12</f>
        <v>0.17555672399494285</v>
      </c>
      <c r="K12" s="23">
        <f t="shared" si="0"/>
        <v>39065538.857142858</v>
      </c>
    </row>
    <row r="13" spans="1:11" ht="14.25" x14ac:dyDescent="0.2">
      <c r="A13" s="19">
        <f t="shared" ref="A13:A27" si="5">A12+1</f>
        <v>3</v>
      </c>
      <c r="B13" s="3" t="s">
        <v>18</v>
      </c>
      <c r="C13" s="20">
        <v>3931228</v>
      </c>
      <c r="D13" s="21">
        <v>2384718.06</v>
      </c>
      <c r="E13" s="22">
        <f t="shared" si="1"/>
        <v>1.5890875577143533E-2</v>
      </c>
      <c r="F13" s="23">
        <f t="shared" si="2"/>
        <v>4088088.1028571427</v>
      </c>
      <c r="G13" s="24">
        <v>10481934</v>
      </c>
      <c r="H13" s="23">
        <v>6521735.1000000006</v>
      </c>
      <c r="I13" s="25">
        <f t="shared" si="3"/>
        <v>9.7799901422602788E-3</v>
      </c>
      <c r="J13" s="26">
        <f t="shared" si="4"/>
        <v>0.36565699517602301</v>
      </c>
      <c r="K13" s="23">
        <f t="shared" si="0"/>
        <v>11180117.314285714</v>
      </c>
    </row>
    <row r="14" spans="1:11" ht="14.25" x14ac:dyDescent="0.2">
      <c r="A14" s="19">
        <f t="shared" si="5"/>
        <v>4</v>
      </c>
      <c r="B14" s="3" t="s">
        <v>19</v>
      </c>
      <c r="C14" s="20">
        <v>12948530</v>
      </c>
      <c r="D14" s="21">
        <v>7801179.7300000004</v>
      </c>
      <c r="E14" s="22">
        <f t="shared" si="1"/>
        <v>5.198416472107574E-2</v>
      </c>
      <c r="F14" s="23">
        <f t="shared" si="2"/>
        <v>13373450.965714287</v>
      </c>
      <c r="G14" s="24">
        <v>74120815</v>
      </c>
      <c r="H14" s="23">
        <v>58512710.420000002</v>
      </c>
      <c r="I14" s="25">
        <f t="shared" si="3"/>
        <v>8.7745626329491705E-2</v>
      </c>
      <c r="J14" s="26">
        <f t="shared" si="4"/>
        <v>0.13332453195218094</v>
      </c>
      <c r="K14" s="23">
        <f t="shared" si="0"/>
        <v>100307503.57714285</v>
      </c>
    </row>
    <row r="15" spans="1:11" ht="14.25" x14ac:dyDescent="0.2">
      <c r="A15" s="19">
        <f t="shared" si="5"/>
        <v>5</v>
      </c>
      <c r="B15" s="3" t="s">
        <v>20</v>
      </c>
      <c r="C15" s="20">
        <v>8078051</v>
      </c>
      <c r="D15" s="21">
        <v>4453042.1300000008</v>
      </c>
      <c r="E15" s="22">
        <f t="shared" si="1"/>
        <v>2.96734190991149E-2</v>
      </c>
      <c r="F15" s="23">
        <f t="shared" si="2"/>
        <v>7633786.5085714301</v>
      </c>
      <c r="G15" s="24">
        <v>41984670</v>
      </c>
      <c r="H15" s="23">
        <v>31340803</v>
      </c>
      <c r="I15" s="25">
        <f t="shared" si="3"/>
        <v>4.6998649851712211E-2</v>
      </c>
      <c r="J15" s="26">
        <f t="shared" si="4"/>
        <v>0.14208449381466073</v>
      </c>
      <c r="K15" s="23">
        <f t="shared" si="0"/>
        <v>53727090.857142858</v>
      </c>
    </row>
    <row r="16" spans="1:11" ht="14.25" x14ac:dyDescent="0.2">
      <c r="A16" s="19">
        <f t="shared" si="5"/>
        <v>6</v>
      </c>
      <c r="B16" s="3" t="s">
        <v>21</v>
      </c>
      <c r="C16" s="20">
        <v>5339018</v>
      </c>
      <c r="D16" s="21">
        <v>3418223.9400000013</v>
      </c>
      <c r="E16" s="22">
        <f t="shared" si="1"/>
        <v>2.2777774964875035E-2</v>
      </c>
      <c r="F16" s="23">
        <f t="shared" si="2"/>
        <v>5859812.468571431</v>
      </c>
      <c r="G16" s="24">
        <v>38718684</v>
      </c>
      <c r="H16" s="23">
        <v>32294128.420000002</v>
      </c>
      <c r="I16" s="25">
        <f t="shared" si="3"/>
        <v>4.8428256094070345E-2</v>
      </c>
      <c r="J16" s="26">
        <f t="shared" si="4"/>
        <v>0.10584660764162532</v>
      </c>
      <c r="K16" s="23">
        <f t="shared" si="0"/>
        <v>55361363.00571429</v>
      </c>
    </row>
    <row r="17" spans="1:14" ht="14.25" x14ac:dyDescent="0.2">
      <c r="A17" s="19">
        <f t="shared" si="5"/>
        <v>7</v>
      </c>
      <c r="B17" s="3" t="s">
        <v>22</v>
      </c>
      <c r="C17" s="20">
        <v>4049382</v>
      </c>
      <c r="D17" s="21">
        <v>2468628.5699999998</v>
      </c>
      <c r="E17" s="22">
        <f t="shared" si="1"/>
        <v>1.645002405527627E-2</v>
      </c>
      <c r="F17" s="23">
        <f t="shared" si="2"/>
        <v>4231934.691428571</v>
      </c>
      <c r="G17" s="24">
        <v>8103273</v>
      </c>
      <c r="H17" s="23">
        <v>5280869.22</v>
      </c>
      <c r="I17" s="25">
        <f t="shared" si="3"/>
        <v>7.9191883942305048E-3</v>
      </c>
      <c r="J17" s="26">
        <f t="shared" si="4"/>
        <v>0.46746633312763614</v>
      </c>
      <c r="K17" s="23">
        <f t="shared" si="0"/>
        <v>9052918.6628571432</v>
      </c>
    </row>
    <row r="18" spans="1:14" ht="14.25" x14ac:dyDescent="0.2">
      <c r="A18" s="19">
        <f t="shared" si="5"/>
        <v>8</v>
      </c>
      <c r="B18" s="3" t="s">
        <v>23</v>
      </c>
      <c r="C18" s="27">
        <v>2788417</v>
      </c>
      <c r="D18" s="21">
        <v>1664963.73</v>
      </c>
      <c r="E18" s="22">
        <f t="shared" si="1"/>
        <v>1.1094700005704993E-2</v>
      </c>
      <c r="F18" s="23">
        <f t="shared" si="2"/>
        <v>2854223.537142857</v>
      </c>
      <c r="G18" s="27">
        <v>5393794</v>
      </c>
      <c r="H18" s="28">
        <v>3923409.22</v>
      </c>
      <c r="I18" s="25">
        <f t="shared" si="3"/>
        <v>5.8835421720292019E-3</v>
      </c>
      <c r="J18" s="26">
        <f t="shared" si="4"/>
        <v>0.42436657423158114</v>
      </c>
      <c r="K18" s="23">
        <f t="shared" si="0"/>
        <v>6725844.3771428568</v>
      </c>
    </row>
    <row r="19" spans="1:14" ht="14.25" x14ac:dyDescent="0.2">
      <c r="A19" s="19">
        <f t="shared" si="5"/>
        <v>9</v>
      </c>
      <c r="B19" s="3" t="s">
        <v>24</v>
      </c>
      <c r="C19" s="20">
        <v>34180548</v>
      </c>
      <c r="D19" s="21">
        <v>21265013.019999988</v>
      </c>
      <c r="E19" s="22">
        <f t="shared" si="1"/>
        <v>0.14170214991668956</v>
      </c>
      <c r="F19" s="23">
        <f t="shared" si="2"/>
        <v>36454308.034285694</v>
      </c>
      <c r="G19" s="24">
        <f>117777833-G21</f>
        <v>115546786.58</v>
      </c>
      <c r="H19" s="23">
        <v>78026307.819999993</v>
      </c>
      <c r="I19" s="25">
        <f t="shared" si="3"/>
        <v>0.11700820557961115</v>
      </c>
      <c r="J19" s="26">
        <f t="shared" si="4"/>
        <v>0.27253645102696067</v>
      </c>
      <c r="K19" s="23">
        <f t="shared" si="0"/>
        <v>133759384.83428571</v>
      </c>
    </row>
    <row r="20" spans="1:14" ht="14.25" x14ac:dyDescent="0.2">
      <c r="A20" s="19">
        <f t="shared" si="5"/>
        <v>10</v>
      </c>
      <c r="B20" s="3" t="s">
        <v>25</v>
      </c>
      <c r="C20" s="20">
        <v>2493970</v>
      </c>
      <c r="D20" s="21">
        <v>3263651.03</v>
      </c>
      <c r="E20" s="22">
        <f t="shared" si="1"/>
        <v>2.1747758493910318E-2</v>
      </c>
      <c r="F20" s="23">
        <f t="shared" si="2"/>
        <v>5594830.3371428568</v>
      </c>
      <c r="G20" s="24">
        <v>10756479</v>
      </c>
      <c r="H20" s="23">
        <v>14381537.26</v>
      </c>
      <c r="I20" s="25">
        <f t="shared" si="3"/>
        <v>2.1566544865238221E-2</v>
      </c>
      <c r="J20" s="26">
        <f t="shared" si="4"/>
        <v>0.22693339182017319</v>
      </c>
      <c r="K20" s="23">
        <f t="shared" si="0"/>
        <v>24654063.874285717</v>
      </c>
    </row>
    <row r="21" spans="1:14" ht="14.25" x14ac:dyDescent="0.2">
      <c r="A21" s="19">
        <f t="shared" si="5"/>
        <v>11</v>
      </c>
      <c r="B21" s="3" t="s">
        <v>26</v>
      </c>
      <c r="C21" s="20">
        <v>5032529</v>
      </c>
      <c r="D21" s="21">
        <v>3179288.38</v>
      </c>
      <c r="E21" s="22">
        <f t="shared" si="1"/>
        <v>2.1185597122721597E-2</v>
      </c>
      <c r="F21" s="23">
        <f t="shared" si="2"/>
        <v>5450208.6514285719</v>
      </c>
      <c r="G21" s="24">
        <v>2231046.42</v>
      </c>
      <c r="H21" s="23">
        <v>15532883.74</v>
      </c>
      <c r="I21" s="25">
        <f t="shared" si="3"/>
        <v>2.3293103373376044E-2</v>
      </c>
      <c r="J21" s="26">
        <f t="shared" si="4"/>
        <v>0.20468114184185607</v>
      </c>
      <c r="K21" s="23">
        <f t="shared" si="0"/>
        <v>26627800.697142858</v>
      </c>
    </row>
    <row r="22" spans="1:14" ht="14.25" x14ac:dyDescent="0.2">
      <c r="A22" s="19">
        <f t="shared" si="5"/>
        <v>12</v>
      </c>
      <c r="B22" s="3" t="s">
        <v>27</v>
      </c>
      <c r="C22" s="20">
        <v>6748246</v>
      </c>
      <c r="D22" s="21">
        <v>3873294.8499999996</v>
      </c>
      <c r="E22" s="22">
        <f t="shared" si="1"/>
        <v>2.5810198516692081E-2</v>
      </c>
      <c r="F22" s="23">
        <f t="shared" si="2"/>
        <v>6639934.0285714278</v>
      </c>
      <c r="G22" s="24">
        <v>17580414</v>
      </c>
      <c r="H22" s="23">
        <v>10779134</v>
      </c>
      <c r="I22" s="25">
        <f t="shared" si="3"/>
        <v>1.6164383043111116E-2</v>
      </c>
      <c r="J22" s="26">
        <f t="shared" si="4"/>
        <v>0.35933265603711761</v>
      </c>
      <c r="K22" s="23">
        <f t="shared" si="0"/>
        <v>18478515.428571429</v>
      </c>
    </row>
    <row r="23" spans="1:14" ht="14.25" x14ac:dyDescent="0.2">
      <c r="A23" s="19">
        <f t="shared" si="5"/>
        <v>13</v>
      </c>
      <c r="B23" s="3" t="s">
        <v>28</v>
      </c>
      <c r="C23" s="20">
        <v>13402511</v>
      </c>
      <c r="D23" s="21">
        <v>10960240.389999999</v>
      </c>
      <c r="E23" s="22">
        <f t="shared" si="1"/>
        <v>7.3034971829362957E-2</v>
      </c>
      <c r="F23" s="23">
        <f t="shared" si="2"/>
        <v>18788983.525714282</v>
      </c>
      <c r="G23" s="24">
        <v>40420898</v>
      </c>
      <c r="H23" s="23">
        <v>39102854.650000006</v>
      </c>
      <c r="I23" s="25">
        <f t="shared" si="3"/>
        <v>5.8638617967055502E-2</v>
      </c>
      <c r="J23" s="26">
        <f t="shared" si="4"/>
        <v>0.28029258958463271</v>
      </c>
      <c r="K23" s="23">
        <f t="shared" si="0"/>
        <v>67033465.114285722</v>
      </c>
    </row>
    <row r="24" spans="1:14" ht="14.25" x14ac:dyDescent="0.2">
      <c r="A24" s="19">
        <f t="shared" si="5"/>
        <v>14</v>
      </c>
      <c r="B24" s="3" t="s">
        <v>29</v>
      </c>
      <c r="C24" s="20">
        <v>36785591</v>
      </c>
      <c r="D24" s="21">
        <v>31579854.290000007</v>
      </c>
      <c r="E24" s="22">
        <f t="shared" si="1"/>
        <v>0.21043642168194612</v>
      </c>
      <c r="F24" s="23">
        <f t="shared" si="2"/>
        <v>54136893.068571441</v>
      </c>
      <c r="G24" s="24">
        <v>122127898</v>
      </c>
      <c r="H24" s="23">
        <v>145372469.24000001</v>
      </c>
      <c r="I24" s="25">
        <f t="shared" si="3"/>
        <v>0.21800046986318647</v>
      </c>
      <c r="J24" s="26">
        <f t="shared" si="4"/>
        <v>0.21723407778032458</v>
      </c>
      <c r="K24" s="23">
        <f t="shared" si="0"/>
        <v>249209947.26857144</v>
      </c>
    </row>
    <row r="25" spans="1:14" ht="14.25" x14ac:dyDescent="0.2">
      <c r="A25" s="19">
        <f t="shared" si="5"/>
        <v>15</v>
      </c>
      <c r="B25" s="3" t="s">
        <v>30</v>
      </c>
      <c r="C25" s="20">
        <v>4845843</v>
      </c>
      <c r="D25" s="21">
        <v>3353442.7200000011</v>
      </c>
      <c r="E25" s="22">
        <f t="shared" si="1"/>
        <v>2.2346096971563086E-2</v>
      </c>
      <c r="F25" s="23">
        <f t="shared" si="2"/>
        <v>5748758.9485714305</v>
      </c>
      <c r="G25" s="24">
        <v>19020278</v>
      </c>
      <c r="H25" s="23">
        <v>16683845.92</v>
      </c>
      <c r="I25" s="25">
        <f t="shared" si="3"/>
        <v>2.5019085585458591E-2</v>
      </c>
      <c r="J25" s="26">
        <f t="shared" si="4"/>
        <v>0.20099938204176374</v>
      </c>
      <c r="K25" s="23">
        <f t="shared" si="0"/>
        <v>28600878.719999999</v>
      </c>
    </row>
    <row r="26" spans="1:14" ht="14.25" x14ac:dyDescent="0.2">
      <c r="A26" s="19">
        <f t="shared" si="5"/>
        <v>16</v>
      </c>
      <c r="B26" s="3" t="s">
        <v>31</v>
      </c>
      <c r="C26" s="20">
        <v>5382342</v>
      </c>
      <c r="D26" s="21">
        <v>3072885.7800000007</v>
      </c>
      <c r="E26" s="22">
        <f t="shared" si="1"/>
        <v>2.0476569709357451E-2</v>
      </c>
      <c r="F26" s="23">
        <f t="shared" si="2"/>
        <v>5267804.194285715</v>
      </c>
      <c r="G26" s="24">
        <v>21491944</v>
      </c>
      <c r="H26" s="23">
        <v>14049329</v>
      </c>
      <c r="I26" s="25">
        <f t="shared" si="3"/>
        <v>2.1068365552806865E-2</v>
      </c>
      <c r="J26" s="26">
        <f t="shared" si="4"/>
        <v>0.21872117736014302</v>
      </c>
      <c r="K26" s="23">
        <f t="shared" si="0"/>
        <v>24084564</v>
      </c>
    </row>
    <row r="27" spans="1:14" ht="14.25" x14ac:dyDescent="0.2">
      <c r="A27" s="19">
        <f t="shared" si="5"/>
        <v>17</v>
      </c>
      <c r="B27" s="3" t="s">
        <v>32</v>
      </c>
      <c r="C27" s="20">
        <v>24097308</v>
      </c>
      <c r="D27" s="21">
        <v>17270939.319999997</v>
      </c>
      <c r="E27" s="22">
        <f t="shared" si="1"/>
        <v>0.11508712599531194</v>
      </c>
      <c r="F27" s="23">
        <f t="shared" si="2"/>
        <v>29607324.548571426</v>
      </c>
      <c r="G27" s="24">
        <v>70478042</v>
      </c>
      <c r="H27" s="23">
        <v>55927825.649999999</v>
      </c>
      <c r="I27" s="25">
        <f t="shared" si="3"/>
        <v>8.3869334639956702E-2</v>
      </c>
      <c r="J27" s="26">
        <f t="shared" si="4"/>
        <v>0.30880763053587434</v>
      </c>
      <c r="K27" s="23">
        <f t="shared" si="0"/>
        <v>95876272.54285714</v>
      </c>
      <c r="N27" t="s">
        <v>33</v>
      </c>
    </row>
    <row r="28" spans="1:14" ht="14.25" x14ac:dyDescent="0.2">
      <c r="A28" s="19">
        <f>A27+1</f>
        <v>18</v>
      </c>
      <c r="B28" s="3" t="s">
        <v>34</v>
      </c>
      <c r="C28" s="20">
        <v>1014774</v>
      </c>
      <c r="D28" s="21">
        <v>984441.91</v>
      </c>
      <c r="E28" s="22">
        <f t="shared" si="1"/>
        <v>6.5599553117551904E-3</v>
      </c>
      <c r="F28" s="23">
        <f t="shared" si="2"/>
        <v>1687614.7028571428</v>
      </c>
      <c r="G28" s="24">
        <v>2881949</v>
      </c>
      <c r="H28" s="23">
        <v>5657121</v>
      </c>
      <c r="I28" s="25">
        <f t="shared" si="3"/>
        <v>8.4834153434986351E-3</v>
      </c>
      <c r="J28" s="26">
        <f t="shared" si="4"/>
        <v>0.17401818168640903</v>
      </c>
      <c r="K28" s="23">
        <f t="shared" si="0"/>
        <v>9697921.7142857146</v>
      </c>
    </row>
    <row r="29" spans="1:14" ht="14.25" x14ac:dyDescent="0.2">
      <c r="A29" s="19">
        <f>A28+1</f>
        <v>19</v>
      </c>
      <c r="B29" s="3" t="s">
        <v>35</v>
      </c>
      <c r="C29" s="20">
        <v>13892014</v>
      </c>
      <c r="D29" s="21">
        <v>9279016.8400000036</v>
      </c>
      <c r="E29" s="22">
        <f t="shared" si="1"/>
        <v>6.1831922421327921E-2</v>
      </c>
      <c r="F29" s="23">
        <f t="shared" si="2"/>
        <v>15906886.011428578</v>
      </c>
      <c r="G29" s="24">
        <v>64581714</v>
      </c>
      <c r="H29" s="23">
        <v>53464734.339999996</v>
      </c>
      <c r="I29" s="25">
        <f t="shared" si="3"/>
        <v>8.0175684351816823E-2</v>
      </c>
      <c r="J29" s="26">
        <f t="shared" si="4"/>
        <v>0.1735539688833326</v>
      </c>
      <c r="K29" s="23">
        <f t="shared" si="0"/>
        <v>91653830.297142848</v>
      </c>
    </row>
    <row r="30" spans="1:14" ht="14.25" x14ac:dyDescent="0.2">
      <c r="A30" s="19"/>
      <c r="B30" s="3"/>
      <c r="C30" s="29"/>
      <c r="D30" s="30"/>
      <c r="E30" s="29"/>
      <c r="F30" s="29"/>
      <c r="G30" s="29"/>
      <c r="H30" s="31"/>
      <c r="I30" s="8"/>
      <c r="J30" s="8"/>
      <c r="K30" s="31"/>
    </row>
    <row r="31" spans="1:14" ht="14.25" x14ac:dyDescent="0.2">
      <c r="A31" s="19"/>
      <c r="B31" s="3" t="s">
        <v>36</v>
      </c>
      <c r="C31" s="30">
        <f>SUM(C11:C29)</f>
        <v>218431468</v>
      </c>
      <c r="D31" s="30">
        <f>SUM(D11:D30)</f>
        <v>150068386.63</v>
      </c>
      <c r="E31" s="32">
        <f>SUM(E11:E30)</f>
        <v>1</v>
      </c>
      <c r="F31" s="33">
        <f>SUM(F11:F29)</f>
        <v>257260091.36571428</v>
      </c>
      <c r="G31" s="30">
        <f>SUM(G11:G29)</f>
        <v>788416264</v>
      </c>
      <c r="H31" s="34">
        <f>SUM(H11:H29)</f>
        <v>666844751.89999998</v>
      </c>
      <c r="I31" s="26">
        <f>SUM(I11:I30)</f>
        <v>1</v>
      </c>
      <c r="J31" s="26">
        <f>D31/H31</f>
        <v>0.22504246483520987</v>
      </c>
      <c r="K31" s="24">
        <f>SUM(K11:K29)</f>
        <v>1143162431.8285716</v>
      </c>
    </row>
    <row r="32" spans="1:14" ht="14.25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5" ht="15" x14ac:dyDescent="0.25">
      <c r="A33" s="8"/>
      <c r="B33" s="35" t="s">
        <v>37</v>
      </c>
      <c r="C33" s="35"/>
      <c r="D33" s="36">
        <f>(D31/7)*12</f>
        <v>257260091.36571431</v>
      </c>
      <c r="E33" s="35"/>
      <c r="F33" s="35"/>
      <c r="G33" s="35"/>
      <c r="H33" s="36">
        <f>(H31/7)*12</f>
        <v>1143162431.8285713</v>
      </c>
      <c r="I33" s="8"/>
      <c r="J33" s="37">
        <f>D33/H33</f>
        <v>0.22504246483520993</v>
      </c>
      <c r="O33" t="s">
        <v>33</v>
      </c>
    </row>
    <row r="34" spans="1:15" ht="15" x14ac:dyDescent="0.25">
      <c r="A34" s="8"/>
      <c r="B34" s="8"/>
      <c r="C34" s="8"/>
      <c r="D34" s="36"/>
      <c r="E34" s="8"/>
      <c r="F34" s="8"/>
      <c r="G34" s="8"/>
      <c r="H34" s="8"/>
      <c r="I34" s="8"/>
      <c r="J34" s="8"/>
    </row>
    <row r="35" spans="1:15" ht="14.2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5" ht="14.25" x14ac:dyDescent="0.2">
      <c r="A36" s="8"/>
      <c r="B36" t="s">
        <v>38</v>
      </c>
      <c r="D36" s="8"/>
      <c r="E36" s="8"/>
      <c r="F36" s="8"/>
      <c r="G36" s="8"/>
      <c r="H36" s="8"/>
      <c r="I36" s="8"/>
      <c r="J36" s="8"/>
    </row>
    <row r="37" spans="1:15" ht="14.25" x14ac:dyDescent="0.2">
      <c r="A37" s="8"/>
      <c r="B37" s="8"/>
      <c r="C37" s="8"/>
      <c r="D37" s="8"/>
      <c r="E37" s="8"/>
      <c r="F37" s="8"/>
      <c r="G37" s="8"/>
      <c r="H37" s="8"/>
      <c r="I37" s="8"/>
      <c r="J37" s="26" t="s">
        <v>33</v>
      </c>
    </row>
    <row r="38" spans="1:15" ht="14.2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</sheetData>
  <mergeCells count="3">
    <mergeCell ref="D3:J3"/>
    <mergeCell ref="D4:J4"/>
    <mergeCell ref="D5:J5"/>
  </mergeCells>
  <pageMargins left="0.7" right="0.7" top="0.75" bottom="0.75" header="0.3" footer="0.3"/>
  <pageSetup scale="54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Annualized Chg_ Coll thru Mar15</vt:lpstr>
      <vt:lpstr>'Annualized Chg_ Coll thru Mar15'!Print_Area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McDade, Rachel B</dc:creator>
  <cp:lastModifiedBy>Le, Michael D</cp:lastModifiedBy>
  <dcterms:created xsi:type="dcterms:W3CDTF">2015-05-11T16:34:59Z</dcterms:created>
  <dcterms:modified xsi:type="dcterms:W3CDTF">2015-05-22T19:57:53Z</dcterms:modified>
</cp:coreProperties>
</file>